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<sst xmlns="http://schemas.openxmlformats.org/spreadsheetml/2006/main" count="123" uniqueCount="83">
  <si>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</si>
  <si>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</si>
  <si>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</si>
  <si>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</si>
  <si>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</si>
  <si>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</si>
  <si>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</si>
  <si>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</si>
  <si>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</si>
  <si>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</si>
  <si>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</si>
  <si>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</si>
  <si>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</si>
  <si>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</si>
  <si>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</si>
  <si>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</si>
  <si>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</si>
  <si>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</si>
  <si>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</si>
  <si>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</si>
  <si>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</si>
  <si>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</si>
  <si>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</si>
  <si>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</si>
  <si>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</si>
  <si>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</si>
  <si>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</si>
  <si>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</si>
  <si>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</si>
  <si>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</si>
  <si>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</si>
  <si>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</si>
  <si>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</si>
  <si>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</si>
  <si>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</si>
  <si>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</si>
  <si>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</si>
  <si>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</si>
  <si>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</si>
  <si>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</si>
  <si>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</si>
  <si>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</si>
  <si>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</si>
  <si>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</si>
  <si>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</si>
  <si>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</si>
  <si>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</si>
  <si>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</si>
  <si>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</si>
  <si>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</si>
  <si>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</si>
  <si>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</si>
  <si>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</si>
  <si>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</si>
  <si>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</si>
  <si>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</si>
  <si>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</si>
  <si>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</si>
  <si>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</si>
  <si>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</si>
  <si>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</si>
  <si>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</si>
  <si>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</si>
  <si>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</si>
  <si>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</si>
  <si>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</si>
  <si>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</si>
  <si>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</si>
  <si>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</si>
  <si>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</si>
  <si>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t>Тимчасовий розпис доходів ЗФ на 2019 рк</t>
  </si>
  <si>
    <t>Уточнений  т. розпис доходів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</si>
  <si>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</si>
  <si>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</si>
  <si>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</si>
  <si>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</si>
  <si>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</si>
  <si>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план на січень-лютий 2019р.</t>
  </si>
  <si>
    <t>станом на 05.02.2019</t>
  </si>
  <si>
    <r>
      <t xml:space="preserve">станом на 05.02.2019р.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</si>
  <si>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05.02.2019р.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</si>
  <si>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05.02.2019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</si>
  <si>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05.02.2019р.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</si>
</sst>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"/>
      <color indexed="8"/>
      <name val="Times New Roman"/>
      <family val="1"/>
    </font>
    <font>
      <sz val="5.05"/>
      <color indexed="8"/>
      <name val="Times New Roman"/>
      <family val="1"/>
    </font>
    <font>
      <sz val="5.7"/>
      <color indexed="8"/>
      <name val="Calibri"/>
      <family val="2"/>
    </font>
    <font>
      <sz val="8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59616"/>
        <c:crosses val="autoZero"/>
        <c:auto val="0"/>
        <c:lblOffset val="100"/>
        <c:tickLblSkip val="1"/>
        <c:noMultiLvlLbl val="0"/>
      </c:catAx>
      <c:valAx>
        <c:axId val="106596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55402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8827681"/>
        <c:axId val="58122538"/>
      </c:lineChart>
      <c:catAx>
        <c:axId val="288276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22538"/>
        <c:crosses val="autoZero"/>
        <c:auto val="0"/>
        <c:lblOffset val="100"/>
        <c:tickLblSkip val="1"/>
        <c:noMultiLvlLbl val="0"/>
      </c:catAx>
      <c:valAx>
        <c:axId val="581225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8276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05.02.2019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3340795"/>
        <c:axId val="10305108"/>
      </c:bar3D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05108"/>
        <c:crosses val="autoZero"/>
        <c:auto val="1"/>
        <c:lblOffset val="100"/>
        <c:tickLblSkip val="1"/>
        <c:noMultiLvlLbl val="0"/>
      </c:catAx>
      <c:valAx>
        <c:axId val="10305108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40795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5637109"/>
        <c:axId val="29407390"/>
      </c:bar3D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37109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05.02.2019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440 274,6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150 359,8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березень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- 141 127,6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Тимчасовий план на січень-лютий 2019р.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лютий 2019р.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291 487,4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січень-лютий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- 289 914,8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3">
        <row r="6">
          <cell r="G6">
            <v>1152941.34</v>
          </cell>
          <cell r="K6">
            <v>4308774.67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72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1152.94134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4308.77467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H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76</v>
      </c>
      <c r="S1" s="136"/>
      <c r="T1" s="136"/>
      <c r="U1" s="136"/>
      <c r="V1" s="136"/>
      <c r="W1" s="137"/>
    </row>
    <row r="2" spans="1:23" ht="15" thickBot="1">
      <c r="A2" s="138" t="s">
        <v>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75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4325.2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4325.2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/>
      <c r="C6" s="79"/>
      <c r="D6" s="106"/>
      <c r="E6" s="106">
        <f t="shared" si="2"/>
        <v>0</v>
      </c>
      <c r="F6" s="72"/>
      <c r="G6" s="65"/>
      <c r="H6" s="80"/>
      <c r="I6" s="78"/>
      <c r="J6" s="78"/>
      <c r="K6" s="78"/>
      <c r="L6" s="78"/>
      <c r="M6" s="65">
        <f t="shared" si="0"/>
        <v>0</v>
      </c>
      <c r="N6" s="65"/>
      <c r="O6" s="65">
        <v>15300</v>
      </c>
      <c r="P6" s="3">
        <f t="shared" si="1"/>
        <v>0</v>
      </c>
      <c r="Q6" s="2">
        <v>4325.2</v>
      </c>
      <c r="R6" s="71"/>
      <c r="S6" s="72"/>
      <c r="T6" s="73"/>
      <c r="U6" s="130"/>
      <c r="V6" s="131"/>
      <c r="W6" s="68">
        <f t="shared" si="3"/>
        <v>0</v>
      </c>
    </row>
    <row r="7" spans="1:23" ht="12.75">
      <c r="A7" s="10">
        <v>43502</v>
      </c>
      <c r="B7" s="77"/>
      <c r="C7" s="79"/>
      <c r="D7" s="106"/>
      <c r="E7" s="106">
        <f t="shared" si="2"/>
        <v>0</v>
      </c>
      <c r="F7" s="65"/>
      <c r="G7" s="65"/>
      <c r="H7" s="79"/>
      <c r="I7" s="78"/>
      <c r="J7" s="78"/>
      <c r="K7" s="78"/>
      <c r="L7" s="78"/>
      <c r="M7" s="65">
        <f t="shared" si="0"/>
        <v>0</v>
      </c>
      <c r="N7" s="65"/>
      <c r="O7" s="65">
        <v>5600</v>
      </c>
      <c r="P7" s="3">
        <f t="shared" si="1"/>
        <v>0</v>
      </c>
      <c r="Q7" s="2">
        <v>4325.2</v>
      </c>
      <c r="R7" s="71"/>
      <c r="S7" s="72"/>
      <c r="T7" s="73"/>
      <c r="U7" s="130"/>
      <c r="V7" s="131"/>
      <c r="W7" s="68">
        <f t="shared" si="3"/>
        <v>0</v>
      </c>
    </row>
    <row r="8" spans="1:23" ht="12.75">
      <c r="A8" s="10">
        <v>43503</v>
      </c>
      <c r="B8" s="65"/>
      <c r="C8" s="70"/>
      <c r="D8" s="106"/>
      <c r="E8" s="106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7200</v>
      </c>
      <c r="P8" s="3">
        <f t="shared" si="1"/>
        <v>0</v>
      </c>
      <c r="Q8" s="2">
        <v>4325.2</v>
      </c>
      <c r="R8" s="71"/>
      <c r="S8" s="72"/>
      <c r="T8" s="70"/>
      <c r="U8" s="109"/>
      <c r="V8" s="110"/>
      <c r="W8" s="68">
        <f t="shared" si="3"/>
        <v>0</v>
      </c>
    </row>
    <row r="9" spans="1:23" ht="12.75">
      <c r="A9" s="10">
        <v>43504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4800</v>
      </c>
      <c r="P9" s="3">
        <f t="shared" si="1"/>
        <v>0</v>
      </c>
      <c r="Q9" s="2">
        <v>4325.2</v>
      </c>
      <c r="R9" s="71"/>
      <c r="S9" s="72"/>
      <c r="T9" s="70"/>
      <c r="U9" s="109"/>
      <c r="V9" s="110"/>
      <c r="W9" s="68">
        <f t="shared" si="3"/>
        <v>0</v>
      </c>
    </row>
    <row r="10" spans="1:23" ht="12.75">
      <c r="A10" s="10">
        <v>43507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3200</v>
      </c>
      <c r="P10" s="3">
        <f t="shared" si="1"/>
        <v>0</v>
      </c>
      <c r="Q10" s="2">
        <v>4325.2</v>
      </c>
      <c r="R10" s="71"/>
      <c r="S10" s="72"/>
      <c r="T10" s="70"/>
      <c r="U10" s="109"/>
      <c r="V10" s="110"/>
      <c r="W10" s="68">
        <f>R10+S10+U10+T10+V10</f>
        <v>0</v>
      </c>
    </row>
    <row r="11" spans="1:23" ht="12.75">
      <c r="A11" s="10">
        <v>43508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4325.2</v>
      </c>
      <c r="R11" s="69"/>
      <c r="S11" s="65"/>
      <c r="T11" s="70"/>
      <c r="U11" s="109"/>
      <c r="V11" s="110"/>
      <c r="W11" s="68">
        <f t="shared" si="3"/>
        <v>0</v>
      </c>
    </row>
    <row r="12" spans="1:23" ht="12.75">
      <c r="A12" s="10">
        <v>43509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10500</v>
      </c>
      <c r="P12" s="3">
        <f t="shared" si="1"/>
        <v>0</v>
      </c>
      <c r="Q12" s="2">
        <v>4325.2</v>
      </c>
      <c r="R12" s="69"/>
      <c r="S12" s="65"/>
      <c r="T12" s="70"/>
      <c r="U12" s="109"/>
      <c r="V12" s="110"/>
      <c r="W12" s="68">
        <f t="shared" si="3"/>
        <v>0</v>
      </c>
    </row>
    <row r="13" spans="1:23" ht="12.75">
      <c r="A13" s="10">
        <v>43510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4000</v>
      </c>
      <c r="P13" s="3">
        <f t="shared" si="1"/>
        <v>0</v>
      </c>
      <c r="Q13" s="2">
        <v>4325.2</v>
      </c>
      <c r="R13" s="69"/>
      <c r="S13" s="65"/>
      <c r="T13" s="70"/>
      <c r="U13" s="109"/>
      <c r="V13" s="110"/>
      <c r="W13" s="68">
        <v>0</v>
      </c>
    </row>
    <row r="14" spans="1:23" ht="12.75">
      <c r="A14" s="10">
        <v>43511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3800</v>
      </c>
      <c r="P14" s="3">
        <f t="shared" si="1"/>
        <v>0</v>
      </c>
      <c r="Q14" s="2">
        <v>4325.2</v>
      </c>
      <c r="R14" s="69"/>
      <c r="S14" s="65"/>
      <c r="T14" s="74"/>
      <c r="U14" s="109"/>
      <c r="V14" s="110"/>
      <c r="W14" s="68">
        <f t="shared" si="3"/>
        <v>0</v>
      </c>
    </row>
    <row r="15" spans="1:23" ht="12.75">
      <c r="A15" s="10">
        <v>43514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7500</v>
      </c>
      <c r="P15" s="3">
        <f>N15/O15</f>
        <v>0</v>
      </c>
      <c r="Q15" s="2">
        <v>4325.2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43515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5490</v>
      </c>
      <c r="P16" s="3">
        <f t="shared" si="1"/>
        <v>0</v>
      </c>
      <c r="Q16" s="2">
        <v>4325.2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43516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8500</v>
      </c>
      <c r="P17" s="3">
        <f t="shared" si="1"/>
        <v>0</v>
      </c>
      <c r="Q17" s="2">
        <v>4325.2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43517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3700</v>
      </c>
      <c r="P18" s="3">
        <f>N18/O18</f>
        <v>0</v>
      </c>
      <c r="Q18" s="2">
        <v>4325.2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43518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4325.2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43521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5330</v>
      </c>
      <c r="P20" s="3">
        <f t="shared" si="1"/>
        <v>0</v>
      </c>
      <c r="Q20" s="2">
        <v>4325.2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">
        <v>43522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4325.2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43523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11500</v>
      </c>
      <c r="P22" s="3">
        <f t="shared" si="1"/>
        <v>0</v>
      </c>
      <c r="Q22" s="2">
        <v>4325.2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43524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6500</v>
      </c>
      <c r="P23" s="3">
        <f t="shared" si="1"/>
        <v>0</v>
      </c>
      <c r="Q23" s="2">
        <v>4325.2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4005.2</v>
      </c>
      <c r="C24" s="85">
        <f t="shared" si="4"/>
        <v>15.9</v>
      </c>
      <c r="D24" s="107">
        <f t="shared" si="4"/>
        <v>15.9</v>
      </c>
      <c r="E24" s="107">
        <f t="shared" si="4"/>
        <v>0</v>
      </c>
      <c r="F24" s="85">
        <f t="shared" si="4"/>
        <v>-167</v>
      </c>
      <c r="G24" s="85">
        <f t="shared" si="4"/>
        <v>294.7</v>
      </c>
      <c r="H24" s="85">
        <f t="shared" si="4"/>
        <v>3643.8999999999996</v>
      </c>
      <c r="I24" s="85">
        <f t="shared" si="4"/>
        <v>116.4</v>
      </c>
      <c r="J24" s="85">
        <f t="shared" si="4"/>
        <v>15.7</v>
      </c>
      <c r="K24" s="85">
        <f t="shared" si="4"/>
        <v>0</v>
      </c>
      <c r="L24" s="85">
        <f t="shared" si="4"/>
        <v>669.9</v>
      </c>
      <c r="M24" s="84">
        <f t="shared" si="4"/>
        <v>55.69999999999983</v>
      </c>
      <c r="N24" s="84">
        <f t="shared" si="4"/>
        <v>8650.4</v>
      </c>
      <c r="O24" s="84">
        <f t="shared" si="4"/>
        <v>126720</v>
      </c>
      <c r="P24" s="86">
        <f>N24/O24</f>
        <v>0.06826388888888889</v>
      </c>
      <c r="Q24" s="2"/>
      <c r="R24" s="75">
        <f>SUM(R4:R23)</f>
        <v>0</v>
      </c>
      <c r="S24" s="75">
        <f>SUM(S4:S23)</f>
        <v>0</v>
      </c>
      <c r="T24" s="75">
        <f>SUM(T4:T23)</f>
        <v>0</v>
      </c>
      <c r="U24" s="126">
        <f>SUM(U4:U23)</f>
        <v>0</v>
      </c>
      <c r="V24" s="127"/>
      <c r="W24" s="75">
        <f>R24+S24+U24+T24+V24</f>
        <v>0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43501</v>
      </c>
      <c r="S29" s="129">
        <v>1152.94134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43501</v>
      </c>
      <c r="S39" s="118">
        <v>4308.77467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81</v>
      </c>
      <c r="P27" s="159"/>
    </row>
    <row r="28" spans="1:16" ht="30.75" customHeight="1">
      <c r="A28" s="149"/>
      <c r="B28" s="44" t="s">
        <v>77</v>
      </c>
      <c r="C28" s="22" t="s">
        <v>23</v>
      </c>
      <c r="D28" s="44" t="str">
        <f>B28</f>
        <v>план на січень-лютий 2019р.</v>
      </c>
      <c r="E28" s="22" t="str">
        <f>C28</f>
        <v>факт</v>
      </c>
      <c r="F28" s="43" t="str">
        <f>B28</f>
        <v>план на січень-лютий 2019р.</v>
      </c>
      <c r="G28" s="58" t="str">
        <f>C28</f>
        <v>факт</v>
      </c>
      <c r="H28" s="44" t="str">
        <f>B28</f>
        <v>план на січень-лютий 2019р.</v>
      </c>
      <c r="I28" s="22" t="str">
        <f>C28</f>
        <v>факт</v>
      </c>
      <c r="J28" s="43"/>
      <c r="K28" s="58"/>
      <c r="L28" s="41" t="str">
        <f>D28</f>
        <v>план на січень-лютий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січень!S40</f>
        <v>4308.77467</v>
      </c>
      <c r="B29" s="45">
        <v>0</v>
      </c>
      <c r="C29" s="45">
        <v>37.55</v>
      </c>
      <c r="D29" s="45">
        <v>0</v>
      </c>
      <c r="E29" s="45">
        <v>0.01</v>
      </c>
      <c r="F29" s="45">
        <v>0</v>
      </c>
      <c r="G29" s="45">
        <v>1615.85</v>
      </c>
      <c r="H29" s="45">
        <v>0</v>
      </c>
      <c r="I29" s="45">
        <v>1</v>
      </c>
      <c r="J29" s="45"/>
      <c r="K29" s="45"/>
      <c r="L29" s="59">
        <f>H29+F29+D29+J29+B29</f>
        <v>0</v>
      </c>
      <c r="M29" s="46">
        <f>C29+E29+G29+I29</f>
        <v>1654.4099999999999</v>
      </c>
      <c r="N29" s="47">
        <f>M29-L29</f>
        <v>1654.4099999999999</v>
      </c>
      <c r="O29" s="160">
        <f>січень!S30</f>
        <v>1152.94134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174551.33</v>
      </c>
      <c r="C48" s="28">
        <v>85039.4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28570</v>
      </c>
      <c r="C49" s="28">
        <v>13794.93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63822</v>
      </c>
      <c r="C50" s="28">
        <v>35521.619999999995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6986</v>
      </c>
      <c r="C51" s="28">
        <v>6348.39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9500</v>
      </c>
      <c r="C52" s="28">
        <v>5543.54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1200</v>
      </c>
      <c r="C53" s="28">
        <v>665.29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500</v>
      </c>
      <c r="C54" s="28">
        <v>669.86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6358.099999999948</v>
      </c>
      <c r="C55" s="12">
        <v>2776.7899999999595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291487.42999999993</v>
      </c>
      <c r="C56" s="9">
        <v>150359.81999999995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0</v>
      </c>
      <c r="C58" s="9">
        <f>C29</f>
        <v>37.55</v>
      </c>
    </row>
    <row r="59" spans="1:3" ht="25.5">
      <c r="A59" s="76" t="s">
        <v>53</v>
      </c>
      <c r="B59" s="9">
        <f>D29</f>
        <v>0</v>
      </c>
      <c r="C59" s="9">
        <f>E29</f>
        <v>0.01</v>
      </c>
    </row>
    <row r="60" spans="1:3" ht="12.75">
      <c r="A60" s="76" t="s">
        <v>54</v>
      </c>
      <c r="B60" s="9">
        <f>F29</f>
        <v>0</v>
      </c>
      <c r="C60" s="9">
        <f>G29</f>
        <v>1615.85</v>
      </c>
    </row>
    <row r="61" spans="1:3" ht="25.5">
      <c r="A61" s="76" t="s">
        <v>55</v>
      </c>
      <c r="B61" s="9">
        <f>H29</f>
        <v>0</v>
      </c>
      <c r="C61" s="9">
        <f>I29</f>
        <v>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8" sqref="F2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4" t="s">
        <v>70</v>
      </c>
      <c r="B6" s="11">
        <v>135547.5</v>
      </c>
      <c r="C6" s="11">
        <v>151658.6</v>
      </c>
      <c r="D6" s="11">
        <v>146646.5</v>
      </c>
      <c r="E6" s="11"/>
      <c r="F6" s="11"/>
      <c r="G6" s="11"/>
      <c r="H6" s="11"/>
      <c r="I6" s="11"/>
      <c r="J6" s="11"/>
      <c r="K6" s="11"/>
      <c r="L6" s="11"/>
      <c r="M6" s="11"/>
      <c r="N6" s="31">
        <f>SUM(B6:M6)</f>
        <v>433852.6</v>
      </c>
    </row>
    <row r="7" spans="1:14" ht="25.5">
      <c r="A7" s="13" t="s">
        <v>82</v>
      </c>
      <c r="B7" s="18">
        <f aca="true" t="shared" si="0" ref="B7:M7">SUM(B8:B16)</f>
        <v>2140.667</v>
      </c>
      <c r="C7" s="18">
        <f t="shared" si="0"/>
        <v>2140.667</v>
      </c>
      <c r="D7" s="18">
        <f>SUM(D8:D16)</f>
        <v>2140.667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6422.001</v>
      </c>
    </row>
    <row r="8" spans="1:14" ht="14.25" customHeight="1" hidden="1">
      <c r="A8" s="25">
        <v>43478</v>
      </c>
      <c r="B8" s="26">
        <v>2140.667</v>
      </c>
      <c r="C8" s="26">
        <v>2140.667</v>
      </c>
      <c r="D8" s="26">
        <v>2140.667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6422.001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71</v>
      </c>
      <c r="B17" s="30">
        <f>B7+B6</f>
        <v>137688.167</v>
      </c>
      <c r="C17" s="30">
        <f aca="true" t="shared" si="2" ref="C17:M17">C7+C6</f>
        <v>153799.267</v>
      </c>
      <c r="D17" s="30">
        <f t="shared" si="2"/>
        <v>148787.167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2">
        <f t="shared" si="1"/>
        <v>440274.601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-39601.96699999999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2019-01-30T11:54:32Z</cp:lastPrinted>
  <dcterms:created xsi:type="dcterms:W3CDTF">2006-11-30T08:16:02Z</dcterms:created>
  <dcterms:modified xsi:type="dcterms:W3CDTF">2019-02-05T13:14:19Z</dcterms:modified>
  <cp:category/>
  <cp:version/>
  <cp:contentType/>
  <cp:contentStatus/>
</cp:coreProperties>
</file>